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ПГ към училище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<sst xmlns="http://schemas.openxmlformats.org/spreadsheetml/2006/main" count="31" uniqueCount="29">
  <si>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Брой деца в полудневна група за задължително предучилищно образование</t>
  </si>
  <si>
    <t>Полудневни групи към училище</t>
  </si>
  <si>
    <t xml:space="preserve">Наименование 
на ДГ/училище
</t>
  </si>
  <si>
    <t>Стандарт за подготвителна полудневна група 01.04.2022 - 2 846 лв.</t>
  </si>
  <si>
    <t>Стандарт за дете в полудневна група за задължително предучулищно образование 01.04.2022 г. - 2 119 лв.</t>
  </si>
  <si>
    <t>Подпомагане храненето на децата от подготвителните групи 01.04.2022 г. - 154 лева на дете</t>
  </si>
  <si>
    <t xml:space="preserve">ДГ "М. Палаузов" </t>
  </si>
  <si>
    <t>ДГ "Юр. Гагарин"</t>
  </si>
  <si>
    <t>ДГ"Мир" с. Пелин</t>
  </si>
  <si>
    <t>ДГ "Л.Карастоянова" с. Егрек</t>
  </si>
  <si>
    <t>ДГ "Ран Босилек" с. Каменка</t>
  </si>
  <si>
    <t>ДГ "Искра" с. Странджево</t>
  </si>
  <si>
    <t>ДГ "Слънце" с. Токачка</t>
  </si>
  <si>
    <t>ДГ "Радост" с. Поточница</t>
  </si>
  <si>
    <t>Регионален коефициент</t>
  </si>
  <si>
    <t>Брой деца в целодневна група за задължително предучилищно образование</t>
  </si>
  <si>
    <t xml:space="preserve">Стандарт за дете в целодневна група за задълж. предуч. образование - 01.04.2022 г. - 3 446 лв. </t>
  </si>
  <si>
    <t>Общо:</t>
  </si>
  <si>
    <t>Брой деца в подготвителна група 6 г.</t>
  </si>
  <si>
    <t xml:space="preserve">Норматив за такси </t>
  </si>
  <si>
    <t>Общ бюджет от 01.04.2022 до 31.12. 2022 година</t>
  </si>
  <si>
    <t xml:space="preserve">Брой деца за подпомагане на такси за ДГ </t>
  </si>
  <si>
    <t xml:space="preserve">                            Разпределение на средства в д. 318 /подготвителни групи към детски градини/, считано от 01.04.2022 година </t>
  </si>
  <si>
    <t>Основна компонента 85 %</t>
  </si>
  <si>
    <t>ДГ с две сгради 5 %</t>
  </si>
  <si>
    <t>ДГ с изнесени групи 2 %</t>
  </si>
  <si>
    <t>Общо</t>
  </si>
  <si>
    <t>ДГ с течно гориво  5 %</t>
  </si>
  <si>
    <t>ДГ с две групи 3 %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</si>
</sst>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 horizontal="left"/>
    </xf>
    <xf numFmtId="9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29.7109375" style="0" customWidth="1"/>
    <col min="2" max="2" width="7.8515625" style="0" customWidth="1"/>
    <col min="3" max="5" width="7.57421875" style="0" customWidth="1"/>
    <col min="6" max="10" width="8.57421875" style="0" customWidth="1"/>
    <col min="11" max="11" width="10.8515625" style="0" customWidth="1"/>
    <col min="12" max="16" width="8.57421875" style="0" customWidth="1"/>
    <col min="17" max="17" width="11.140625" style="0" customWidth="1"/>
    <col min="18" max="18" width="7.00390625" style="0" customWidth="1"/>
    <col min="19" max="19" width="10.7109375" style="0" customWidth="1"/>
    <col min="20" max="20" width="8.57421875" style="0" customWidth="1"/>
    <col min="21" max="21" width="8.7109375" style="0" customWidth="1"/>
    <col min="22" max="22" width="10.28125" style="0" customWidth="1"/>
  </cols>
  <sheetData>
    <row r="2" spans="1:27" ht="1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5" spans="1:22" ht="273" customHeight="1">
      <c r="A5" s="1" t="s">
        <v>2</v>
      </c>
      <c r="B5" s="2" t="s">
        <v>1</v>
      </c>
      <c r="C5" s="2" t="s">
        <v>3</v>
      </c>
      <c r="D5" s="2" t="s">
        <v>14</v>
      </c>
      <c r="E5" s="2" t="s">
        <v>0</v>
      </c>
      <c r="F5" s="2" t="s">
        <v>4</v>
      </c>
      <c r="G5" s="2" t="s">
        <v>14</v>
      </c>
      <c r="H5" s="2" t="s">
        <v>15</v>
      </c>
      <c r="I5" s="2" t="s">
        <v>16</v>
      </c>
      <c r="J5" s="2" t="s">
        <v>14</v>
      </c>
      <c r="K5" s="14">
        <v>1</v>
      </c>
      <c r="L5" s="2" t="s">
        <v>23</v>
      </c>
      <c r="M5" s="2" t="s">
        <v>24</v>
      </c>
      <c r="N5" s="2" t="s">
        <v>25</v>
      </c>
      <c r="O5" s="2" t="s">
        <v>27</v>
      </c>
      <c r="P5" s="2" t="s">
        <v>28</v>
      </c>
      <c r="Q5" s="1" t="s">
        <v>26</v>
      </c>
      <c r="R5" s="2" t="s">
        <v>18</v>
      </c>
      <c r="S5" s="2" t="s">
        <v>5</v>
      </c>
      <c r="T5" s="2" t="s">
        <v>21</v>
      </c>
      <c r="U5" s="2" t="s">
        <v>19</v>
      </c>
      <c r="V5" s="1" t="s">
        <v>20</v>
      </c>
    </row>
    <row r="6" spans="1:22" ht="15">
      <c r="A6" s="5" t="s">
        <v>6</v>
      </c>
      <c r="B6" s="3"/>
      <c r="C6" s="3">
        <f>B6*2846/12*9</f>
        <v>0</v>
      </c>
      <c r="D6" s="3">
        <f>C6*0.12</f>
        <v>0</v>
      </c>
      <c r="E6" s="3"/>
      <c r="F6" s="3">
        <f>E6*2119/12*9</f>
        <v>0</v>
      </c>
      <c r="G6" s="3">
        <f>F6*0.12</f>
        <v>0</v>
      </c>
      <c r="H6" s="6">
        <v>149</v>
      </c>
      <c r="I6" s="6">
        <f aca="true" t="shared" si="0" ref="I6:I13">H6*3446/12*9</f>
        <v>385090.5</v>
      </c>
      <c r="J6" s="6">
        <f>I6*0.12</f>
        <v>46210.86</v>
      </c>
      <c r="K6" s="6">
        <f>C6+D6+F6+G6+I6+J6</f>
        <v>431301.36</v>
      </c>
      <c r="L6" s="6">
        <f>K6*85/100</f>
        <v>366606.156</v>
      </c>
      <c r="M6" s="6">
        <v>51598</v>
      </c>
      <c r="N6" s="6"/>
      <c r="O6" s="6">
        <v>25799</v>
      </c>
      <c r="P6" s="6"/>
      <c r="Q6" s="6">
        <f>L6+M6+N6+O6+P6</f>
        <v>444003.156</v>
      </c>
      <c r="R6" s="3">
        <v>149</v>
      </c>
      <c r="S6" s="3">
        <f>R6*154/12*9</f>
        <v>17209.5</v>
      </c>
      <c r="T6" s="3">
        <v>149</v>
      </c>
      <c r="U6" s="3">
        <f>T6*650/12*9</f>
        <v>72637.5</v>
      </c>
      <c r="V6" s="4">
        <v>533851</v>
      </c>
    </row>
    <row r="7" spans="1:22" ht="15">
      <c r="A7" s="5" t="s">
        <v>7</v>
      </c>
      <c r="B7" s="3">
        <v>4</v>
      </c>
      <c r="C7" s="3">
        <f aca="true" t="shared" si="1" ref="C7:C13">B7*2846/12*9</f>
        <v>8538</v>
      </c>
      <c r="D7" s="3">
        <v>1024</v>
      </c>
      <c r="E7" s="3">
        <v>54</v>
      </c>
      <c r="F7" s="3">
        <f aca="true" t="shared" si="2" ref="F7:F13">E7*2119/12*9</f>
        <v>85819.5</v>
      </c>
      <c r="G7" s="3">
        <f>F7*0.12</f>
        <v>10298.34</v>
      </c>
      <c r="H7" s="6">
        <v>70</v>
      </c>
      <c r="I7" s="6">
        <f t="shared" si="0"/>
        <v>180915</v>
      </c>
      <c r="J7" s="6">
        <f aca="true" t="shared" si="3" ref="J7:J13">I7*0.12</f>
        <v>21709.8</v>
      </c>
      <c r="K7" s="6">
        <f aca="true" t="shared" si="4" ref="K7:K14">C7+D7+F7+G7+I7+J7</f>
        <v>308304.63999999996</v>
      </c>
      <c r="L7" s="6">
        <f aca="true" t="shared" si="5" ref="L7:L14">K7*85/100</f>
        <v>262058.94399999996</v>
      </c>
      <c r="M7" s="6"/>
      <c r="N7" s="6">
        <v>20640</v>
      </c>
      <c r="O7" s="6">
        <v>25799</v>
      </c>
      <c r="P7" s="6"/>
      <c r="Q7" s="6">
        <f aca="true" t="shared" si="6" ref="Q7:Q14">L7+M7+N7+O7+P7</f>
        <v>308497.94399999996</v>
      </c>
      <c r="R7" s="3">
        <v>124</v>
      </c>
      <c r="S7" s="3">
        <v>14320</v>
      </c>
      <c r="T7" s="3">
        <v>124</v>
      </c>
      <c r="U7" s="3">
        <f aca="true" t="shared" si="7" ref="U7:U13">T7*650/12*9</f>
        <v>60450</v>
      </c>
      <c r="V7" s="4">
        <f aca="true" t="shared" si="8" ref="V7:V13">Q7+S7+U7</f>
        <v>383267.94399999996</v>
      </c>
    </row>
    <row r="8" spans="1:22" ht="15">
      <c r="A8" s="5" t="s">
        <v>8</v>
      </c>
      <c r="B8" s="7"/>
      <c r="C8" s="3">
        <f t="shared" si="1"/>
        <v>0</v>
      </c>
      <c r="D8" s="3">
        <f aca="true" t="shared" si="9" ref="D8:D13">C8*0.12</f>
        <v>0</v>
      </c>
      <c r="E8" s="8"/>
      <c r="F8" s="3">
        <f t="shared" si="2"/>
        <v>0</v>
      </c>
      <c r="G8" s="3">
        <f aca="true" t="shared" si="10" ref="G8:G14">F8*0.12</f>
        <v>0</v>
      </c>
      <c r="H8" s="6">
        <v>18</v>
      </c>
      <c r="I8" s="6">
        <f t="shared" si="0"/>
        <v>46521</v>
      </c>
      <c r="J8" s="6">
        <f t="shared" si="3"/>
        <v>5582.5199999999995</v>
      </c>
      <c r="K8" s="6">
        <f t="shared" si="4"/>
        <v>52103.52</v>
      </c>
      <c r="L8" s="6">
        <f t="shared" si="5"/>
        <v>44287.992</v>
      </c>
      <c r="M8" s="6"/>
      <c r="N8" s="6"/>
      <c r="O8" s="6"/>
      <c r="P8" s="6">
        <v>10320</v>
      </c>
      <c r="Q8" s="6">
        <f t="shared" si="6"/>
        <v>54607.992</v>
      </c>
      <c r="R8" s="7">
        <v>18</v>
      </c>
      <c r="S8" s="3">
        <f>R8*154/12*9</f>
        <v>2079</v>
      </c>
      <c r="T8" s="7">
        <v>18</v>
      </c>
      <c r="U8" s="3">
        <f t="shared" si="7"/>
        <v>8775</v>
      </c>
      <c r="V8" s="4">
        <f t="shared" si="8"/>
        <v>65461.992</v>
      </c>
    </row>
    <row r="9" spans="1:22" ht="15">
      <c r="A9" s="5" t="s">
        <v>9</v>
      </c>
      <c r="B9" s="7"/>
      <c r="C9" s="3">
        <f t="shared" si="1"/>
        <v>0</v>
      </c>
      <c r="D9" s="3">
        <f t="shared" si="9"/>
        <v>0</v>
      </c>
      <c r="E9" s="7"/>
      <c r="F9" s="3">
        <f t="shared" si="2"/>
        <v>0</v>
      </c>
      <c r="G9" s="3">
        <f t="shared" si="10"/>
        <v>0</v>
      </c>
      <c r="H9" s="6">
        <v>3</v>
      </c>
      <c r="I9" s="6">
        <f t="shared" si="0"/>
        <v>7753.5</v>
      </c>
      <c r="J9" s="6">
        <f t="shared" si="3"/>
        <v>930.42</v>
      </c>
      <c r="K9" s="6">
        <f t="shared" si="4"/>
        <v>8683.92</v>
      </c>
      <c r="L9" s="6">
        <f t="shared" si="5"/>
        <v>7381.331999999999</v>
      </c>
      <c r="M9" s="6"/>
      <c r="N9" s="6"/>
      <c r="O9" s="6"/>
      <c r="P9" s="6"/>
      <c r="Q9" s="6">
        <f t="shared" si="6"/>
        <v>7381.331999999999</v>
      </c>
      <c r="R9" s="7">
        <v>3</v>
      </c>
      <c r="S9" s="3">
        <f>R9*154/12*9</f>
        <v>346.5</v>
      </c>
      <c r="T9" s="7">
        <v>3</v>
      </c>
      <c r="U9" s="3">
        <f t="shared" si="7"/>
        <v>1462.5</v>
      </c>
      <c r="V9" s="4">
        <v>9191</v>
      </c>
    </row>
    <row r="10" spans="1:22" ht="15">
      <c r="A10" s="5" t="s">
        <v>10</v>
      </c>
      <c r="B10" s="7"/>
      <c r="C10" s="3">
        <f t="shared" si="1"/>
        <v>0</v>
      </c>
      <c r="D10" s="3">
        <f t="shared" si="9"/>
        <v>0</v>
      </c>
      <c r="E10" s="7"/>
      <c r="F10" s="3">
        <f t="shared" si="2"/>
        <v>0</v>
      </c>
      <c r="G10" s="3">
        <f t="shared" si="10"/>
        <v>0</v>
      </c>
      <c r="H10" s="6">
        <v>24</v>
      </c>
      <c r="I10" s="6">
        <f t="shared" si="0"/>
        <v>62028</v>
      </c>
      <c r="J10" s="6">
        <f t="shared" si="3"/>
        <v>7443.36</v>
      </c>
      <c r="K10" s="6">
        <f t="shared" si="4"/>
        <v>69471.36</v>
      </c>
      <c r="L10" s="6">
        <f t="shared" si="5"/>
        <v>59050.655999999995</v>
      </c>
      <c r="M10" s="6"/>
      <c r="N10" s="6"/>
      <c r="O10" s="6"/>
      <c r="P10" s="6"/>
      <c r="Q10" s="6">
        <f t="shared" si="6"/>
        <v>59050.655999999995</v>
      </c>
      <c r="R10" s="7">
        <v>24</v>
      </c>
      <c r="S10" s="3">
        <f>R10*154/12*9</f>
        <v>2772</v>
      </c>
      <c r="T10" s="7">
        <v>24</v>
      </c>
      <c r="U10" s="3">
        <f t="shared" si="7"/>
        <v>11700</v>
      </c>
      <c r="V10" s="4">
        <f t="shared" si="8"/>
        <v>73522.65599999999</v>
      </c>
    </row>
    <row r="11" spans="1:22" ht="15">
      <c r="A11" s="5" t="s">
        <v>11</v>
      </c>
      <c r="B11" s="7"/>
      <c r="C11" s="3">
        <f t="shared" si="1"/>
        <v>0</v>
      </c>
      <c r="D11" s="3">
        <f t="shared" si="9"/>
        <v>0</v>
      </c>
      <c r="E11" s="7"/>
      <c r="F11" s="3">
        <f t="shared" si="2"/>
        <v>0</v>
      </c>
      <c r="G11" s="3">
        <f t="shared" si="10"/>
        <v>0</v>
      </c>
      <c r="H11" s="6">
        <v>25</v>
      </c>
      <c r="I11" s="6">
        <f t="shared" si="0"/>
        <v>64612.5</v>
      </c>
      <c r="J11" s="6">
        <f t="shared" si="3"/>
        <v>7753.5</v>
      </c>
      <c r="K11" s="6">
        <f t="shared" si="4"/>
        <v>72366</v>
      </c>
      <c r="L11" s="6">
        <f t="shared" si="5"/>
        <v>61511.1</v>
      </c>
      <c r="M11" s="6"/>
      <c r="N11" s="6"/>
      <c r="O11" s="6"/>
      <c r="P11" s="6">
        <v>10320</v>
      </c>
      <c r="Q11" s="6">
        <f t="shared" si="6"/>
        <v>71831.1</v>
      </c>
      <c r="R11" s="7">
        <v>25</v>
      </c>
      <c r="S11" s="3">
        <f>R11*154/12*9</f>
        <v>2887.5</v>
      </c>
      <c r="T11" s="7">
        <v>25</v>
      </c>
      <c r="U11" s="3">
        <f t="shared" si="7"/>
        <v>12187.5</v>
      </c>
      <c r="V11" s="4">
        <v>86907</v>
      </c>
    </row>
    <row r="12" spans="1:22" ht="15">
      <c r="A12" s="5" t="s">
        <v>12</v>
      </c>
      <c r="B12" s="7"/>
      <c r="C12" s="3">
        <f t="shared" si="1"/>
        <v>0</v>
      </c>
      <c r="D12" s="3">
        <f t="shared" si="9"/>
        <v>0</v>
      </c>
      <c r="E12" s="7"/>
      <c r="F12" s="3">
        <f t="shared" si="2"/>
        <v>0</v>
      </c>
      <c r="G12" s="3">
        <f t="shared" si="10"/>
        <v>0</v>
      </c>
      <c r="H12" s="6">
        <v>25</v>
      </c>
      <c r="I12" s="6">
        <f t="shared" si="0"/>
        <v>64612.5</v>
      </c>
      <c r="J12" s="6">
        <f t="shared" si="3"/>
        <v>7753.5</v>
      </c>
      <c r="K12" s="6">
        <f t="shared" si="4"/>
        <v>72366</v>
      </c>
      <c r="L12" s="6">
        <f t="shared" si="5"/>
        <v>61511.1</v>
      </c>
      <c r="M12" s="6"/>
      <c r="N12" s="6"/>
      <c r="O12" s="6"/>
      <c r="P12" s="6">
        <v>10319</v>
      </c>
      <c r="Q12" s="6">
        <f t="shared" si="6"/>
        <v>71830.1</v>
      </c>
      <c r="R12" s="7">
        <v>25</v>
      </c>
      <c r="S12" s="3">
        <f>R12*154/12*9</f>
        <v>2887.5</v>
      </c>
      <c r="T12" s="7">
        <v>25</v>
      </c>
      <c r="U12" s="3">
        <f t="shared" si="7"/>
        <v>12187.5</v>
      </c>
      <c r="V12" s="4">
        <v>86906</v>
      </c>
    </row>
    <row r="13" spans="1:22" ht="15">
      <c r="A13" s="5" t="s">
        <v>13</v>
      </c>
      <c r="B13" s="7"/>
      <c r="C13" s="3">
        <f t="shared" si="1"/>
        <v>0</v>
      </c>
      <c r="D13" s="3">
        <f t="shared" si="9"/>
        <v>0</v>
      </c>
      <c r="E13" s="7"/>
      <c r="F13" s="3">
        <f t="shared" si="2"/>
        <v>0</v>
      </c>
      <c r="G13" s="3">
        <f t="shared" si="10"/>
        <v>0</v>
      </c>
      <c r="H13" s="6">
        <v>6</v>
      </c>
      <c r="I13" s="6">
        <f t="shared" si="0"/>
        <v>15507</v>
      </c>
      <c r="J13" s="6">
        <f t="shared" si="3"/>
        <v>1860.84</v>
      </c>
      <c r="K13" s="6">
        <f t="shared" si="4"/>
        <v>17367.84</v>
      </c>
      <c r="L13" s="6">
        <f t="shared" si="5"/>
        <v>14762.663999999999</v>
      </c>
      <c r="M13" s="6"/>
      <c r="N13" s="6"/>
      <c r="O13" s="6"/>
      <c r="P13" s="6"/>
      <c r="Q13" s="6">
        <f t="shared" si="6"/>
        <v>14762.663999999999</v>
      </c>
      <c r="R13" s="7">
        <v>6</v>
      </c>
      <c r="S13" s="3">
        <v>690</v>
      </c>
      <c r="T13" s="7">
        <v>6</v>
      </c>
      <c r="U13" s="3">
        <f t="shared" si="7"/>
        <v>2925</v>
      </c>
      <c r="V13" s="4">
        <f t="shared" si="8"/>
        <v>18377.663999999997</v>
      </c>
    </row>
    <row r="14" spans="1:22" ht="15">
      <c r="A14" s="10" t="s">
        <v>17</v>
      </c>
      <c r="B14" s="10">
        <v>4</v>
      </c>
      <c r="C14" s="4">
        <v>8538</v>
      </c>
      <c r="D14" s="9">
        <f>SUM(D7:D13)</f>
        <v>1024</v>
      </c>
      <c r="E14" s="9">
        <f>SUM(E7:E13)</f>
        <v>54</v>
      </c>
      <c r="F14" s="9">
        <f>SUM(F6:F13)</f>
        <v>85819.5</v>
      </c>
      <c r="G14" s="4">
        <f t="shared" si="10"/>
        <v>10298.34</v>
      </c>
      <c r="H14" s="9">
        <f>SUM(H6:H13)</f>
        <v>320</v>
      </c>
      <c r="I14" s="9">
        <f>SUM(I6:I13)</f>
        <v>827040</v>
      </c>
      <c r="J14" s="9">
        <f>SUM(J6:J13)</f>
        <v>99244.8</v>
      </c>
      <c r="K14" s="9">
        <f t="shared" si="4"/>
        <v>1031964.64</v>
      </c>
      <c r="L14" s="9">
        <f t="shared" si="5"/>
        <v>877169.944</v>
      </c>
      <c r="M14" s="9">
        <v>51598</v>
      </c>
      <c r="N14" s="9">
        <v>20640</v>
      </c>
      <c r="O14" s="9">
        <v>51598</v>
      </c>
      <c r="P14" s="9">
        <v>30959</v>
      </c>
      <c r="Q14" s="9">
        <f t="shared" si="6"/>
        <v>1031964.944</v>
      </c>
      <c r="R14" s="9">
        <f>SUM(R6:R13)</f>
        <v>374</v>
      </c>
      <c r="S14" s="4">
        <v>43194</v>
      </c>
      <c r="T14" s="9">
        <f>SUM(T6:T13)</f>
        <v>374</v>
      </c>
      <c r="U14" s="4">
        <v>182327</v>
      </c>
      <c r="V14" s="4">
        <f>Q14+S14+U14</f>
        <v>1257485.9440000001</v>
      </c>
    </row>
    <row r="15" spans="1:22" ht="12.75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</sheetData>
  <sheetProtection/>
  <mergeCells count="2">
    <mergeCell ref="A2:AA2"/>
    <mergeCell ref="A3:A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Потребител на Windows</cp:lastModifiedBy>
  <cp:lastPrinted>2022-02-21T08:26:41Z</cp:lastPrinted>
  <dcterms:created xsi:type="dcterms:W3CDTF">2009-03-10T08:28:02Z</dcterms:created>
  <dcterms:modified xsi:type="dcterms:W3CDTF">2022-03-20T10:39:07Z</dcterms:modified>
  <cp:category/>
  <cp:version/>
  <cp:contentType/>
  <cp:contentStatus/>
</cp:coreProperties>
</file>